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youmu3\13　共有ファイル\ブロック会\1 中央・幸栄\R8年度\第２回役員会（現地視察会\全体会視察打ち合わせ及び準備\"/>
    </mc:Choice>
  </mc:AlternateContent>
  <xr:revisionPtr revIDLastSave="0" documentId="13_ncr:1_{BEC8D6C6-B339-4B9D-AAD8-B26AA36C42EE}" xr6:coauthVersionLast="47" xr6:coauthVersionMax="47" xr10:uidLastSave="{00000000-0000-0000-0000-000000000000}"/>
  <bookViews>
    <workbookView xWindow="768" yWindow="768" windowWidth="16488" windowHeight="12552" xr2:uid="{00000000-000D-0000-FFFF-FFFF00000000}"/>
  </bookViews>
  <sheets>
    <sheet name="原本" sheetId="2" r:id="rId1"/>
  </sheets>
  <definedNames>
    <definedName name="_xlnm._FilterDatabase" localSheetId="0" hidden="1">原本!$C$6:$V$10</definedName>
    <definedName name="_xlnm.Print_Area" localSheetId="0">原本!$A$1:$AH$22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8" i="2" l="1"/>
  <c r="Z18" i="2" s="1"/>
  <c r="X17" i="2"/>
  <c r="Z17" i="2" s="1"/>
  <c r="X16" i="2"/>
  <c r="Z16" i="2" s="1"/>
  <c r="X15" i="2"/>
  <c r="Z15" i="2" s="1"/>
  <c r="X14" i="2"/>
  <c r="Z14" i="2" s="1"/>
  <c r="X13" i="2"/>
  <c r="Z13" i="2" s="1"/>
  <c r="Z11" i="2"/>
  <c r="X9" i="2"/>
  <c r="X20" i="2" l="1"/>
  <c r="Z9" i="2"/>
  <c r="Z20" i="2" s="1"/>
</calcChain>
</file>

<file path=xl/sharedStrings.xml><?xml version="1.0" encoding="utf-8"?>
<sst xmlns="http://schemas.openxmlformats.org/spreadsheetml/2006/main" count="51" uniqueCount="30">
  <si>
    <t xml:space="preserve">大本山　髙尾山   </t>
    <rPh sb="0" eb="3">
      <t>ダイホンザン</t>
    </rPh>
    <rPh sb="4" eb="6">
      <t>タカオ</t>
    </rPh>
    <rPh sb="6" eb="7">
      <t>ヤマ</t>
    </rPh>
    <phoneticPr fontId="1"/>
  </si>
  <si>
    <t xml:space="preserve">御護摩 ・ 杉苗申込書 </t>
    <rPh sb="0" eb="1">
      <t>ゴ</t>
    </rPh>
    <rPh sb="1" eb="2">
      <t>ユズル</t>
    </rPh>
    <rPh sb="2" eb="3">
      <t>マ</t>
    </rPh>
    <rPh sb="6" eb="7">
      <t>スギ</t>
    </rPh>
    <rPh sb="7" eb="8">
      <t>ナエ</t>
    </rPh>
    <rPh sb="8" eb="9">
      <t>サル</t>
    </rPh>
    <rPh sb="9" eb="10">
      <t>コミ</t>
    </rPh>
    <rPh sb="10" eb="11">
      <t>ショ</t>
    </rPh>
    <phoneticPr fontId="1"/>
  </si>
  <si>
    <t>団体　　名称</t>
    <rPh sb="0" eb="2">
      <t>ダンタイ</t>
    </rPh>
    <rPh sb="4" eb="6">
      <t>メイショウ</t>
    </rPh>
    <phoneticPr fontId="1"/>
  </si>
  <si>
    <t>記入順</t>
    <rPh sb="0" eb="2">
      <t>キニュウ</t>
    </rPh>
    <rPh sb="2" eb="3">
      <t>ジュン</t>
    </rPh>
    <phoneticPr fontId="1"/>
  </si>
  <si>
    <t>御護摩料</t>
    <rPh sb="0" eb="1">
      <t>ゴ</t>
    </rPh>
    <rPh sb="1" eb="2">
      <t>ゴ</t>
    </rPh>
    <rPh sb="2" eb="3">
      <t>マ</t>
    </rPh>
    <rPh sb="3" eb="4">
      <t>リョウ</t>
    </rPh>
    <phoneticPr fontId="1"/>
  </si>
  <si>
    <t>お 護 摩 札　　　</t>
    <rPh sb="2" eb="3">
      <t>ゴ</t>
    </rPh>
    <rPh sb="4" eb="5">
      <t>マ</t>
    </rPh>
    <rPh sb="6" eb="7">
      <t>フダ</t>
    </rPh>
    <phoneticPr fontId="1"/>
  </si>
  <si>
    <t xml:space="preserve"> 寺　務　所　</t>
    <rPh sb="1" eb="2">
      <t>テラ</t>
    </rPh>
    <rPh sb="3" eb="4">
      <t>ツトム</t>
    </rPh>
    <rPh sb="5" eb="6">
      <t>ショ</t>
    </rPh>
    <phoneticPr fontId="1"/>
  </si>
  <si>
    <t>お渡し場所</t>
    <rPh sb="1" eb="2">
      <t>ワタ</t>
    </rPh>
    <rPh sb="3" eb="5">
      <t>バショ</t>
    </rPh>
    <phoneticPr fontId="1"/>
  </si>
  <si>
    <t>交通安全　　　　　車内用札</t>
    <rPh sb="0" eb="2">
      <t>コウツウ</t>
    </rPh>
    <rPh sb="2" eb="4">
      <t>アンゼン</t>
    </rPh>
    <rPh sb="9" eb="11">
      <t>シャナイ</t>
    </rPh>
    <rPh sb="11" eb="12">
      <t>ヨウ</t>
    </rPh>
    <rPh sb="12" eb="13">
      <t>フダ</t>
    </rPh>
    <phoneticPr fontId="1"/>
  </si>
  <si>
    <t>体</t>
    <rPh sb="0" eb="1">
      <t>タイ</t>
    </rPh>
    <phoneticPr fontId="1"/>
  </si>
  <si>
    <t>円</t>
    <rPh sb="0" eb="1">
      <t>エン</t>
    </rPh>
    <phoneticPr fontId="1"/>
  </si>
  <si>
    <t>3,000円</t>
    <rPh sb="5" eb="6">
      <t>エン</t>
    </rPh>
    <phoneticPr fontId="1"/>
  </si>
  <si>
    <t>氏名　　　住所　　　　　代表</t>
    <rPh sb="0" eb="2">
      <t>シメイ</t>
    </rPh>
    <rPh sb="5" eb="7">
      <t>ジュウショ</t>
    </rPh>
    <rPh sb="12" eb="14">
      <t>ダイヒョウ</t>
    </rPh>
    <phoneticPr fontId="1"/>
  </si>
  <si>
    <t>願いごと</t>
    <rPh sb="0" eb="1">
      <t>ネガ</t>
    </rPh>
    <phoneticPr fontId="1"/>
  </si>
  <si>
    <t xml:space="preserve">交通安全　　　車内用札　　　 </t>
    <rPh sb="0" eb="2">
      <t>コウツウ</t>
    </rPh>
    <rPh sb="2" eb="4">
      <t>アンゼン</t>
    </rPh>
    <rPh sb="7" eb="9">
      <t>シャナイ</t>
    </rPh>
    <rPh sb="9" eb="10">
      <t>ヨウ</t>
    </rPh>
    <rPh sb="10" eb="11">
      <t>フダ</t>
    </rPh>
    <phoneticPr fontId="1"/>
  </si>
  <si>
    <t>5,000円</t>
    <rPh sb="5" eb="6">
      <t>エン</t>
    </rPh>
    <phoneticPr fontId="1"/>
  </si>
  <si>
    <t>氏　　名　（ふりがな）</t>
    <rPh sb="0" eb="1">
      <t>シ</t>
    </rPh>
    <rPh sb="3" eb="4">
      <t>メイ</t>
    </rPh>
    <phoneticPr fontId="1"/>
  </si>
  <si>
    <t>10,000円</t>
    <rPh sb="6" eb="7">
      <t>エン</t>
    </rPh>
    <phoneticPr fontId="1"/>
  </si>
  <si>
    <t>30,000円</t>
    <rPh sb="6" eb="7">
      <t>エン</t>
    </rPh>
    <phoneticPr fontId="1"/>
  </si>
  <si>
    <t>50,000円</t>
    <rPh sb="6" eb="7">
      <t>エン</t>
    </rPh>
    <phoneticPr fontId="1"/>
  </si>
  <si>
    <t>100,000円</t>
    <rPh sb="7" eb="8">
      <t>エン</t>
    </rPh>
    <phoneticPr fontId="1"/>
  </si>
  <si>
    <t>合   計</t>
    <rPh sb="0" eb="1">
      <t>ゴウ</t>
    </rPh>
    <rPh sb="4" eb="5">
      <t>ケイ</t>
    </rPh>
    <phoneticPr fontId="1"/>
  </si>
  <si>
    <t>(註）　御護摩料10,000円以上の方、ふりがなをお書き下さい。</t>
    <rPh sb="1" eb="2">
      <t>チュウ</t>
    </rPh>
    <rPh sb="4" eb="5">
      <t>ゴ</t>
    </rPh>
    <rPh sb="5" eb="6">
      <t>ゴ</t>
    </rPh>
    <rPh sb="6" eb="7">
      <t>マ</t>
    </rPh>
    <rPh sb="7" eb="8">
      <t>リョウ</t>
    </rPh>
    <rPh sb="14" eb="15">
      <t>エン</t>
    </rPh>
    <rPh sb="15" eb="17">
      <t>イジョウ</t>
    </rPh>
    <rPh sb="18" eb="19">
      <t>カタ</t>
    </rPh>
    <rPh sb="26" eb="27">
      <t>カ</t>
    </rPh>
    <rPh sb="28" eb="29">
      <t>クダ</t>
    </rPh>
    <phoneticPr fontId="1"/>
  </si>
  <si>
    <t>TEL　０４２(６６１)１１１５ ㈹　・　FAX　０４２（６６４）１１９９</t>
    <phoneticPr fontId="1"/>
  </si>
  <si>
    <t>登山日</t>
    <rPh sb="0" eb="2">
      <t>トザン</t>
    </rPh>
    <rPh sb="2" eb="3">
      <t>ビ</t>
    </rPh>
    <phoneticPr fontId="1"/>
  </si>
  <si>
    <t>本　　　堂</t>
    <rPh sb="0" eb="1">
      <t>ホン</t>
    </rPh>
    <rPh sb="4" eb="5">
      <t>ドウ</t>
    </rPh>
    <phoneticPr fontId="1"/>
  </si>
  <si>
    <t>No,</t>
    <phoneticPr fontId="1"/>
  </si>
  <si>
    <t>川口商工会議所</t>
    <rPh sb="0" eb="2">
      <t>カワグチ</t>
    </rPh>
    <rPh sb="2" eb="4">
      <t>ショウコウ</t>
    </rPh>
    <rPh sb="4" eb="7">
      <t>カイギショ</t>
    </rPh>
    <phoneticPr fontId="1"/>
  </si>
  <si>
    <t>川口市川口3丁目1番地1</t>
    <rPh sb="0" eb="3">
      <t>カワグチシ</t>
    </rPh>
    <rPh sb="3" eb="5">
      <t>カワグチ</t>
    </rPh>
    <rPh sb="6" eb="8">
      <t>チョウメ</t>
    </rPh>
    <rPh sb="9" eb="11">
      <t>バンチ</t>
    </rPh>
    <phoneticPr fontId="1"/>
  </si>
  <si>
    <t>登山人数　　名</t>
    <rPh sb="0" eb="2">
      <t>トザン</t>
    </rPh>
    <rPh sb="2" eb="4">
      <t>ニンズウ</t>
    </rPh>
    <rPh sb="6" eb="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</si>
</sst>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\ \(aaa\)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SｺﾞｼｯｸE"/>
      <family val="3"/>
      <charset val="128"/>
    </font>
    <font>
      <sz val="11"/>
      <name val="ＭＳ Ｐ明朝"/>
      <family val="1"/>
      <charset val="128"/>
    </font>
    <font>
      <sz val="30"/>
      <name val="AR P明朝体U"/>
      <family val="3"/>
      <charset val="128"/>
    </font>
    <font>
      <sz val="30"/>
      <name val="HGP創英ﾌﾟﾚｾﾞﾝｽEB"/>
      <family val="1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24"/>
      <name val="HGP有澤楷書体"/>
      <family val="3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HGP有澤楷書体"/>
      <family val="3"/>
      <charset val="128"/>
    </font>
    <font>
      <sz val="22"/>
      <name val="ＭＳ Ｐゴシック"/>
      <family val="3"/>
      <charset val="128"/>
    </font>
    <font>
      <sz val="28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textRotation="255"/>
    </xf>
    <xf numFmtId="0" fontId="3" fillId="0" borderId="5" xfId="0" applyFont="1" applyBorder="1" applyAlignment="1">
      <alignment horizontal="centerContinuous" vertical="center" wrapText="1"/>
    </xf>
    <xf numFmtId="0" fontId="3" fillId="0" borderId="14" xfId="0" applyFont="1" applyBorder="1" applyAlignment="1">
      <alignment horizontal="centerContinuous" wrapText="1"/>
    </xf>
    <xf numFmtId="0" fontId="3" fillId="0" borderId="22" xfId="0" applyFont="1" applyBorder="1" applyAlignment="1">
      <alignment horizontal="centerContinuous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right" vertical="center"/>
    </xf>
    <xf numFmtId="0" fontId="10" fillId="0" borderId="37" xfId="0" applyFont="1" applyBorder="1" applyAlignment="1">
      <alignment horizontal="right"/>
    </xf>
    <xf numFmtId="0" fontId="3" fillId="0" borderId="36" xfId="0" applyFont="1" applyBorder="1" applyAlignment="1">
      <alignment horizontal="right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right"/>
    </xf>
    <xf numFmtId="0" fontId="3" fillId="0" borderId="46" xfId="0" applyFont="1" applyBorder="1" applyAlignment="1">
      <alignment horizontal="right"/>
    </xf>
    <xf numFmtId="0" fontId="3" fillId="0" borderId="47" xfId="0" applyFont="1" applyBorder="1" applyAlignment="1">
      <alignment horizontal="right"/>
    </xf>
    <xf numFmtId="3" fontId="10" fillId="0" borderId="37" xfId="0" applyNumberFormat="1" applyFont="1" applyBorder="1" applyAlignment="1">
      <alignment horizontal="right" shrinkToFit="1"/>
    </xf>
    <xf numFmtId="3" fontId="10" fillId="0" borderId="45" xfId="0" applyNumberFormat="1" applyFont="1" applyBorder="1" applyAlignment="1">
      <alignment horizontal="right" shrinkToFit="1"/>
    </xf>
    <xf numFmtId="0" fontId="3" fillId="0" borderId="30" xfId="0" applyFont="1" applyBorder="1" applyAlignment="1">
      <alignment horizontal="right" vertical="center" wrapText="1"/>
    </xf>
    <xf numFmtId="0" fontId="6" fillId="0" borderId="0" xfId="0" applyFont="1">
      <alignment vertical="center"/>
    </xf>
    <xf numFmtId="3" fontId="10" fillId="0" borderId="37" xfId="0" applyNumberFormat="1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3" fillId="0" borderId="29" xfId="0" applyFont="1" applyBorder="1" applyAlignment="1">
      <alignment horizontal="right"/>
    </xf>
    <xf numFmtId="0" fontId="16" fillId="0" borderId="0" xfId="0" applyFont="1" applyAlignment="1">
      <alignment vertical="center" textRotation="255" wrapText="1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3" fontId="8" fillId="0" borderId="11" xfId="0" applyNumberFormat="1" applyFont="1" applyBorder="1" applyAlignment="1">
      <alignment horizontal="center" vertical="center" textRotation="255" shrinkToFit="1"/>
    </xf>
    <xf numFmtId="0" fontId="8" fillId="0" borderId="12" xfId="0" applyFont="1" applyBorder="1" applyAlignment="1">
      <alignment horizontal="center" vertical="center" textRotation="255" shrinkToFit="1"/>
    </xf>
    <xf numFmtId="0" fontId="8" fillId="0" borderId="20" xfId="0" applyFont="1" applyBorder="1" applyAlignment="1">
      <alignment horizontal="center" vertical="center" textRotation="255" shrinkToFit="1"/>
    </xf>
    <xf numFmtId="0" fontId="8" fillId="0" borderId="21" xfId="0" applyFont="1" applyBorder="1" applyAlignment="1">
      <alignment horizontal="center" vertical="center" textRotation="255" shrinkToFit="1"/>
    </xf>
    <xf numFmtId="0" fontId="8" fillId="0" borderId="32" xfId="0" applyFont="1" applyBorder="1" applyAlignment="1">
      <alignment horizontal="center" vertical="center" textRotation="255" shrinkToFit="1"/>
    </xf>
    <xf numFmtId="0" fontId="8" fillId="0" borderId="33" xfId="0" applyFont="1" applyBorder="1" applyAlignment="1">
      <alignment horizontal="center" vertical="center" textRotation="255" shrinkToFit="1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3" fontId="10" fillId="0" borderId="11" xfId="0" applyNumberFormat="1" applyFont="1" applyBorder="1" applyAlignment="1">
      <alignment horizontal="right" shrinkToFit="1"/>
    </xf>
    <xf numFmtId="3" fontId="10" fillId="0" borderId="32" xfId="0" applyNumberFormat="1" applyFont="1" applyBorder="1" applyAlignment="1">
      <alignment horizontal="right" shrinkToFi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2" fontId="13" fillId="0" borderId="6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3" fillId="0" borderId="29" xfId="0" applyFont="1" applyBorder="1" applyAlignment="1">
      <alignment horizontal="right"/>
    </xf>
    <xf numFmtId="0" fontId="8" fillId="0" borderId="34" xfId="0" applyFont="1" applyBorder="1" applyAlignment="1">
      <alignment horizontal="center" vertical="center" textRotation="255" wrapText="1"/>
    </xf>
    <xf numFmtId="0" fontId="8" fillId="0" borderId="34" xfId="0" applyFont="1" applyBorder="1" applyAlignment="1">
      <alignment horizontal="center" vertical="center" textRotation="255"/>
    </xf>
    <xf numFmtId="0" fontId="8" fillId="0" borderId="3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right"/>
    </xf>
    <xf numFmtId="0" fontId="10" fillId="0" borderId="32" xfId="0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textRotation="255" wrapText="1" shrinkToFit="1"/>
    </xf>
    <xf numFmtId="0" fontId="0" fillId="0" borderId="18" xfId="0" applyBorder="1" applyAlignment="1">
      <alignment horizontal="center" vertical="center" textRotation="255" wrapText="1" shrinkToFit="1"/>
    </xf>
    <xf numFmtId="0" fontId="0" fillId="0" borderId="30" xfId="0" applyBorder="1" applyAlignment="1">
      <alignment horizontal="center" vertical="center" textRotation="255" wrapText="1" shrinkToFit="1"/>
    </xf>
    <xf numFmtId="0" fontId="7" fillId="0" borderId="10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 textRotation="255"/>
    </xf>
    <xf numFmtId="0" fontId="7" fillId="0" borderId="31" xfId="0" applyFont="1" applyBorder="1" applyAlignment="1">
      <alignment horizontal="center" vertical="center" textRotation="255"/>
    </xf>
    <xf numFmtId="0" fontId="18" fillId="0" borderId="34" xfId="0" applyFont="1" applyBorder="1" applyAlignment="1">
      <alignment horizontal="center" vertical="center" textRotation="255" wrapText="1"/>
    </xf>
    <xf numFmtId="0" fontId="18" fillId="0" borderId="34" xfId="0" applyFont="1" applyBorder="1" applyAlignment="1">
      <alignment horizontal="center" vertical="center" textRotation="255"/>
    </xf>
    <xf numFmtId="0" fontId="17" fillId="0" borderId="34" xfId="0" applyFont="1" applyBorder="1" applyAlignment="1">
      <alignment horizontal="center" vertical="center" textRotation="255" wrapText="1"/>
    </xf>
    <xf numFmtId="0" fontId="17" fillId="0" borderId="34" xfId="0" applyFont="1" applyBorder="1" applyAlignment="1">
      <alignment horizontal="center" vertical="center" textRotation="255"/>
    </xf>
    <xf numFmtId="0" fontId="14" fillId="0" borderId="9" xfId="0" applyFont="1" applyBorder="1" applyAlignment="1">
      <alignment horizontal="center" vertical="center" textRotation="255" wrapText="1"/>
    </xf>
    <xf numFmtId="0" fontId="14" fillId="0" borderId="18" xfId="0" applyFont="1" applyBorder="1" applyAlignment="1">
      <alignment horizontal="center" vertical="center" textRotation="255"/>
    </xf>
    <xf numFmtId="0" fontId="14" fillId="0" borderId="30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distributed" textRotation="255" indent="1"/>
    </xf>
    <xf numFmtId="0" fontId="3" fillId="0" borderId="19" xfId="0" applyFont="1" applyBorder="1" applyAlignment="1">
      <alignment horizontal="center" vertical="distributed" textRotation="255" indent="1"/>
    </xf>
    <xf numFmtId="0" fontId="3" fillId="0" borderId="31" xfId="0" applyFont="1" applyBorder="1" applyAlignment="1">
      <alignment horizontal="center" vertical="distributed" textRotation="255" indent="1"/>
    </xf>
    <xf numFmtId="0" fontId="14" fillId="0" borderId="38" xfId="0" applyFont="1" applyBorder="1" applyAlignment="1">
      <alignment horizontal="center" vertical="center" textRotation="255" wrapText="1"/>
    </xf>
    <xf numFmtId="0" fontId="11" fillId="0" borderId="38" xfId="0" applyFont="1" applyBorder="1" applyAlignment="1">
      <alignment horizontal="center" vertical="center" textRotation="255"/>
    </xf>
    <xf numFmtId="0" fontId="11" fillId="0" borderId="41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8" fillId="0" borderId="39" xfId="0" applyFont="1" applyBorder="1" applyAlignment="1">
      <alignment horizontal="center" vertical="center" textRotation="255" wrapText="1" shrinkToFit="1"/>
    </xf>
    <xf numFmtId="0" fontId="8" fillId="0" borderId="40" xfId="0" applyFont="1" applyBorder="1" applyAlignment="1">
      <alignment horizontal="center" vertical="center" textRotation="255" shrinkToFit="1"/>
    </xf>
    <xf numFmtId="0" fontId="8" fillId="0" borderId="43" xfId="0" applyFont="1" applyBorder="1" applyAlignment="1">
      <alignment horizontal="center" vertical="center" textRotation="255" shrinkToFit="1"/>
    </xf>
    <xf numFmtId="0" fontId="0" fillId="0" borderId="48" xfId="0" applyBorder="1" applyAlignment="1">
      <alignment horizontal="center" vertical="center" textRotation="255" shrinkToFit="1"/>
    </xf>
    <xf numFmtId="0" fontId="0" fillId="0" borderId="49" xfId="0" applyBorder="1" applyAlignment="1">
      <alignment horizontal="center" vertical="center" textRotation="255" shrinkToFit="1"/>
    </xf>
    <xf numFmtId="0" fontId="0" fillId="0" borderId="50" xfId="0" applyBorder="1" applyAlignment="1">
      <alignment horizontal="center" vertical="center" textRotation="255" shrinkToFit="1"/>
    </xf>
    <xf numFmtId="0" fontId="17" fillId="0" borderId="48" xfId="0" applyFont="1" applyBorder="1" applyAlignment="1">
      <alignment horizontal="center" vertical="center" textRotation="255" shrinkToFit="1"/>
    </xf>
    <xf numFmtId="0" fontId="17" fillId="0" borderId="49" xfId="0" applyFont="1" applyBorder="1" applyAlignment="1">
      <alignment horizontal="center" vertical="center" textRotation="255" shrinkToFit="1"/>
    </xf>
    <xf numFmtId="0" fontId="17" fillId="0" borderId="50" xfId="0" applyFont="1" applyBorder="1" applyAlignment="1">
      <alignment horizontal="center" vertical="center" textRotation="255" shrinkToFit="1"/>
    </xf>
    <xf numFmtId="0" fontId="16" fillId="0" borderId="0" xfId="0" applyFont="1" applyAlignment="1">
      <alignment horizontal="center" vertical="center" textRotation="255" wrapText="1" shrinkToFit="1"/>
    </xf>
    <xf numFmtId="0" fontId="15" fillId="0" borderId="39" xfId="0" applyFont="1" applyBorder="1" applyAlignment="1">
      <alignment horizontal="center" vertical="center" textRotation="255" shrinkToFit="1"/>
    </xf>
    <xf numFmtId="0" fontId="15" fillId="0" borderId="40" xfId="0" applyFont="1" applyBorder="1" applyAlignment="1">
      <alignment horizontal="center" vertical="center" textRotation="255" shrinkToFit="1"/>
    </xf>
    <xf numFmtId="0" fontId="15" fillId="0" borderId="43" xfId="0" applyFont="1" applyBorder="1" applyAlignment="1">
      <alignment horizontal="center" vertical="center" textRotation="255" shrinkToFit="1"/>
    </xf>
    <xf numFmtId="0" fontId="17" fillId="0" borderId="51" xfId="0" applyFont="1" applyBorder="1" applyAlignment="1">
      <alignment horizontal="center" vertical="center" textRotation="255" shrinkToFit="1"/>
    </xf>
    <xf numFmtId="0" fontId="17" fillId="0" borderId="52" xfId="0" applyFont="1" applyBorder="1" applyAlignment="1">
      <alignment horizontal="center" vertical="center" textRotation="255" shrinkToFit="1"/>
    </xf>
    <xf numFmtId="0" fontId="17" fillId="0" borderId="53" xfId="0" applyFont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/>
    </xf>
    <xf numFmtId="0" fontId="18" fillId="0" borderId="48" xfId="0" applyFont="1" applyBorder="1" applyAlignment="1">
      <alignment horizontal="center" vertical="center" textRotation="255" shrinkToFit="1"/>
    </xf>
    <xf numFmtId="0" fontId="18" fillId="0" borderId="49" xfId="0" applyFont="1" applyBorder="1" applyAlignment="1">
      <alignment horizontal="center" vertical="center" textRotation="255" shrinkToFit="1"/>
    </xf>
    <xf numFmtId="0" fontId="18" fillId="0" borderId="50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314325</xdr:colOff>
      <xdr:row>5</xdr:row>
      <xdr:rowOff>57150</xdr:rowOff>
    </xdr:from>
    <xdr:to>
      <xdr:col>25</xdr:col>
      <xdr:colOff>952500</xdr:colOff>
      <xdr:row>5</xdr:row>
      <xdr:rowOff>381000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72AE1AB-A35D-4F64-0AD2-473520C41591}"/>
            </a:ext>
          </a:extLst>
        </xdr:cNvPr>
        <xdr:cNvSpPr/>
      </xdr:nvSpPr>
      <xdr:spPr>
        <a:xfrm>
          <a:off x="8467725" y="1514475"/>
          <a:ext cx="1323975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2"/>
  <sheetViews>
    <sheetView showGridLines="0" tabSelected="1" view="pageBreakPreview" zoomScaleNormal="100" zoomScaleSheetLayoutView="100" workbookViewId="0">
      <selection activeCell="A3" sqref="A3:E3"/>
    </sheetView>
  </sheetViews>
  <sheetFormatPr defaultRowHeight="13.2"/>
  <cols>
    <col min="1" max="1" width="7.44140625" customWidth="1"/>
    <col min="2" max="2" width="4.44140625" customWidth="1"/>
    <col min="3" max="3" width="6.21875" customWidth="1"/>
    <col min="4" max="4" width="2.21875" customWidth="1"/>
    <col min="5" max="5" width="6.21875" customWidth="1"/>
    <col min="6" max="6" width="2.21875" customWidth="1"/>
    <col min="7" max="7" width="6.21875" customWidth="1"/>
    <col min="8" max="8" width="2.21875" customWidth="1"/>
    <col min="9" max="9" width="6.21875" customWidth="1"/>
    <col min="10" max="10" width="2.21875" customWidth="1"/>
    <col min="11" max="11" width="6.21875" customWidth="1"/>
    <col min="12" max="12" width="2.21875" customWidth="1"/>
    <col min="13" max="13" width="6.21875" customWidth="1"/>
    <col min="14" max="14" width="2.21875" customWidth="1"/>
    <col min="15" max="15" width="6.21875" customWidth="1"/>
    <col min="16" max="16" width="2.21875" customWidth="1"/>
    <col min="17" max="17" width="6.21875" customWidth="1"/>
    <col min="18" max="18" width="2.21875" customWidth="1"/>
    <col min="19" max="19" width="6.21875" customWidth="1"/>
    <col min="20" max="20" width="2.21875" customWidth="1"/>
    <col min="21" max="21" width="6.21875" customWidth="1"/>
    <col min="22" max="22" width="2.21875" customWidth="1"/>
    <col min="23" max="23" width="10" bestFit="1" customWidth="1"/>
    <col min="24" max="24" width="6.21875" customWidth="1"/>
    <col min="25" max="25" width="2.77734375" customWidth="1"/>
    <col min="26" max="26" width="12.77734375" bestFit="1" customWidth="1"/>
    <col min="27" max="27" width="2.77734375" customWidth="1"/>
    <col min="28" max="28" width="1" customWidth="1"/>
    <col min="29" max="30" width="3.44140625" customWidth="1"/>
    <col min="31" max="34" width="1.77734375" customWidth="1"/>
  </cols>
  <sheetData>
    <row r="1" spans="1:34" ht="24" customHeight="1">
      <c r="B1" s="1"/>
      <c r="C1" s="1"/>
      <c r="D1" s="1"/>
      <c r="F1" s="29" t="s">
        <v>0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X1" s="30" t="s">
        <v>26</v>
      </c>
      <c r="Y1" s="30"/>
      <c r="Z1" s="30"/>
      <c r="AA1" s="2"/>
      <c r="AC1" s="94"/>
      <c r="AD1" s="94"/>
      <c r="AE1" s="94"/>
      <c r="AF1" s="94"/>
      <c r="AG1" s="94"/>
      <c r="AH1" s="94"/>
    </row>
    <row r="2" spans="1:34" ht="19.5" customHeight="1">
      <c r="B2" s="3"/>
      <c r="C2" s="3"/>
      <c r="D2" s="3"/>
      <c r="F2" s="38" t="s">
        <v>1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"/>
      <c r="AC2" s="94"/>
      <c r="AD2" s="94"/>
      <c r="AE2" s="94"/>
      <c r="AF2" s="94"/>
      <c r="AG2" s="94"/>
      <c r="AH2" s="94"/>
    </row>
    <row r="3" spans="1:34" ht="17.25" customHeight="1">
      <c r="A3" s="44" t="s">
        <v>29</v>
      </c>
      <c r="B3" s="44"/>
      <c r="C3" s="44"/>
      <c r="D3" s="44"/>
      <c r="E3" s="44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44" t="s">
        <v>24</v>
      </c>
      <c r="W3" s="44"/>
      <c r="X3" s="45">
        <v>46305</v>
      </c>
      <c r="Y3" s="45"/>
      <c r="Z3" s="45"/>
      <c r="AA3" s="24"/>
      <c r="AB3" s="4"/>
      <c r="AC3" s="94"/>
      <c r="AD3" s="94"/>
      <c r="AE3" s="94"/>
      <c r="AF3" s="94"/>
      <c r="AG3" s="94"/>
      <c r="AH3" s="94"/>
    </row>
    <row r="4" spans="1:34" ht="12" customHeight="1" thickBot="1">
      <c r="W4" s="4"/>
      <c r="X4" s="4"/>
      <c r="Y4" s="4"/>
      <c r="Z4" s="4"/>
      <c r="AA4" s="4"/>
      <c r="AB4" s="4"/>
      <c r="AC4" s="94"/>
      <c r="AD4" s="94"/>
      <c r="AE4" s="94"/>
      <c r="AF4" s="94"/>
      <c r="AG4" s="94"/>
      <c r="AH4" s="94"/>
    </row>
    <row r="5" spans="1:34" ht="42" customHeight="1" thickBot="1">
      <c r="A5" s="5" t="s">
        <v>2</v>
      </c>
      <c r="B5" s="6" t="s">
        <v>3</v>
      </c>
      <c r="C5" s="37">
        <v>1</v>
      </c>
      <c r="D5" s="37"/>
      <c r="E5" s="37">
        <v>2</v>
      </c>
      <c r="F5" s="37"/>
      <c r="G5" s="37">
        <v>3</v>
      </c>
      <c r="H5" s="37"/>
      <c r="I5" s="37">
        <v>4</v>
      </c>
      <c r="J5" s="37"/>
      <c r="K5" s="37">
        <v>5</v>
      </c>
      <c r="L5" s="37"/>
      <c r="M5" s="37">
        <v>6</v>
      </c>
      <c r="N5" s="37"/>
      <c r="O5" s="37">
        <v>7</v>
      </c>
      <c r="P5" s="37"/>
      <c r="Q5" s="37">
        <v>8</v>
      </c>
      <c r="R5" s="37"/>
      <c r="S5" s="37">
        <v>9</v>
      </c>
      <c r="T5" s="37"/>
      <c r="U5" s="37">
        <v>10</v>
      </c>
      <c r="V5" s="46"/>
      <c r="W5" s="7"/>
      <c r="X5" s="47">
        <v>0.52083333333333337</v>
      </c>
      <c r="Y5" s="48"/>
      <c r="Z5" s="48"/>
      <c r="AA5" s="49"/>
      <c r="AB5" s="4"/>
      <c r="AC5" s="94"/>
      <c r="AD5" s="94"/>
      <c r="AE5" s="94"/>
      <c r="AF5" s="94"/>
      <c r="AG5" s="94"/>
      <c r="AH5" s="94"/>
    </row>
    <row r="6" spans="1:34" ht="34.5" customHeight="1">
      <c r="A6" s="74" t="s">
        <v>27</v>
      </c>
      <c r="B6" s="77" t="s">
        <v>4</v>
      </c>
      <c r="C6" s="31"/>
      <c r="D6" s="32"/>
      <c r="E6" s="31"/>
      <c r="F6" s="32"/>
      <c r="G6" s="31"/>
      <c r="H6" s="32"/>
      <c r="I6" s="31"/>
      <c r="J6" s="32"/>
      <c r="K6" s="31"/>
      <c r="L6" s="32"/>
      <c r="M6" s="31"/>
      <c r="N6" s="32"/>
      <c r="O6" s="31"/>
      <c r="P6" s="32"/>
      <c r="Q6" s="31"/>
      <c r="R6" s="32"/>
      <c r="S6" s="31"/>
      <c r="T6" s="32"/>
      <c r="U6" s="31"/>
      <c r="V6" s="32"/>
      <c r="W6" s="8" t="s">
        <v>5</v>
      </c>
      <c r="X6" s="41" t="s">
        <v>6</v>
      </c>
      <c r="Y6" s="42"/>
      <c r="Z6" s="42"/>
      <c r="AA6" s="43"/>
      <c r="AB6" s="4"/>
      <c r="AC6" s="94"/>
      <c r="AD6" s="94"/>
      <c r="AE6" s="94"/>
      <c r="AF6" s="94"/>
      <c r="AG6" s="94"/>
      <c r="AH6" s="94"/>
    </row>
    <row r="7" spans="1:34" ht="34.5" customHeight="1" thickBot="1">
      <c r="A7" s="75"/>
      <c r="B7" s="78"/>
      <c r="C7" s="33"/>
      <c r="D7" s="34"/>
      <c r="E7" s="33"/>
      <c r="F7" s="34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34"/>
      <c r="S7" s="33"/>
      <c r="T7" s="34"/>
      <c r="U7" s="33"/>
      <c r="V7" s="34"/>
      <c r="W7" s="9" t="s">
        <v>7</v>
      </c>
      <c r="X7" s="58" t="s">
        <v>25</v>
      </c>
      <c r="Y7" s="59"/>
      <c r="Z7" s="59"/>
      <c r="AA7" s="60"/>
      <c r="AB7" s="4"/>
      <c r="AC7" s="94"/>
      <c r="AD7" s="94"/>
      <c r="AE7" s="94"/>
      <c r="AF7" s="94"/>
      <c r="AG7" s="94"/>
      <c r="AH7" s="94"/>
    </row>
    <row r="8" spans="1:34" ht="22.5" customHeight="1">
      <c r="A8" s="75"/>
      <c r="B8" s="78"/>
      <c r="C8" s="33"/>
      <c r="D8" s="34"/>
      <c r="E8" s="33"/>
      <c r="F8" s="34"/>
      <c r="G8" s="33"/>
      <c r="H8" s="34"/>
      <c r="I8" s="33"/>
      <c r="J8" s="34"/>
      <c r="K8" s="33"/>
      <c r="L8" s="34"/>
      <c r="M8" s="33"/>
      <c r="N8" s="34"/>
      <c r="O8" s="33"/>
      <c r="P8" s="34"/>
      <c r="Q8" s="33"/>
      <c r="R8" s="34"/>
      <c r="S8" s="33"/>
      <c r="T8" s="34"/>
      <c r="U8" s="33"/>
      <c r="V8" s="34"/>
      <c r="W8" s="61"/>
      <c r="X8" s="62"/>
      <c r="Y8" s="62"/>
      <c r="Z8" s="62"/>
      <c r="AA8" s="63"/>
      <c r="AB8" s="4"/>
      <c r="AC8" s="94"/>
      <c r="AD8" s="94"/>
      <c r="AE8" s="94"/>
      <c r="AF8" s="94"/>
      <c r="AG8" s="94"/>
      <c r="AH8" s="94"/>
    </row>
    <row r="9" spans="1:34" ht="26.25" customHeight="1">
      <c r="A9" s="75"/>
      <c r="B9" s="78"/>
      <c r="C9" s="33"/>
      <c r="D9" s="34"/>
      <c r="E9" s="33"/>
      <c r="F9" s="34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34"/>
      <c r="S9" s="33"/>
      <c r="T9" s="34"/>
      <c r="U9" s="33"/>
      <c r="V9" s="34"/>
      <c r="W9" s="10" t="s">
        <v>8</v>
      </c>
      <c r="X9" s="54">
        <f>COUNTIFS(C11:V13,"車交")</f>
        <v>0</v>
      </c>
      <c r="Y9" s="56" t="s">
        <v>9</v>
      </c>
      <c r="Z9" s="39">
        <f>X9*3000</f>
        <v>0</v>
      </c>
      <c r="AA9" s="50" t="s">
        <v>10</v>
      </c>
      <c r="AB9" s="4"/>
      <c r="AC9" s="94"/>
      <c r="AD9" s="94"/>
      <c r="AE9" s="94"/>
      <c r="AF9" s="94"/>
      <c r="AG9" s="94"/>
      <c r="AH9" s="94"/>
    </row>
    <row r="10" spans="1:34" ht="12.75" customHeight="1">
      <c r="A10" s="76"/>
      <c r="B10" s="79"/>
      <c r="C10" s="35"/>
      <c r="D10" s="36"/>
      <c r="E10" s="35"/>
      <c r="F10" s="3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R10" s="36"/>
      <c r="S10" s="35"/>
      <c r="T10" s="36"/>
      <c r="U10" s="35"/>
      <c r="V10" s="36"/>
      <c r="W10" s="23" t="s">
        <v>11</v>
      </c>
      <c r="X10" s="55"/>
      <c r="Y10" s="57"/>
      <c r="Z10" s="40"/>
      <c r="AA10" s="50"/>
      <c r="AB10" s="4"/>
      <c r="AC10" s="94"/>
      <c r="AD10" s="94"/>
      <c r="AE10" s="94"/>
      <c r="AF10" s="94"/>
      <c r="AG10" s="94"/>
      <c r="AH10" s="94"/>
    </row>
    <row r="11" spans="1:34" ht="26.25" customHeight="1">
      <c r="A11" s="64" t="s">
        <v>12</v>
      </c>
      <c r="B11" s="67" t="s">
        <v>13</v>
      </c>
      <c r="C11" s="70"/>
      <c r="D11" s="71"/>
      <c r="E11" s="70"/>
      <c r="F11" s="71"/>
      <c r="G11" s="72"/>
      <c r="H11" s="73"/>
      <c r="I11" s="72"/>
      <c r="J11" s="73"/>
      <c r="K11" s="72"/>
      <c r="L11" s="73"/>
      <c r="M11" s="72"/>
      <c r="N11" s="73"/>
      <c r="O11" s="51"/>
      <c r="P11" s="52"/>
      <c r="Q11" s="51"/>
      <c r="R11" s="52"/>
      <c r="S11" s="51"/>
      <c r="T11" s="52"/>
      <c r="U11" s="52"/>
      <c r="V11" s="53"/>
      <c r="W11" s="10" t="s">
        <v>14</v>
      </c>
      <c r="X11" s="54"/>
      <c r="Y11" s="56" t="s">
        <v>9</v>
      </c>
      <c r="Z11" s="39">
        <f>X11*5000</f>
        <v>0</v>
      </c>
      <c r="AA11" s="50" t="s">
        <v>10</v>
      </c>
      <c r="AB11" s="4"/>
      <c r="AC11" s="94"/>
      <c r="AD11" s="94"/>
      <c r="AE11" s="94"/>
      <c r="AF11" s="94"/>
      <c r="AG11" s="94"/>
      <c r="AH11" s="94"/>
    </row>
    <row r="12" spans="1:34" ht="12.75" customHeight="1">
      <c r="A12" s="65"/>
      <c r="B12" s="68"/>
      <c r="C12" s="71"/>
      <c r="D12" s="71"/>
      <c r="E12" s="71"/>
      <c r="F12" s="71"/>
      <c r="G12" s="73"/>
      <c r="H12" s="73"/>
      <c r="I12" s="73"/>
      <c r="J12" s="73"/>
      <c r="K12" s="73"/>
      <c r="L12" s="73"/>
      <c r="M12" s="73"/>
      <c r="N12" s="73"/>
      <c r="O12" s="52"/>
      <c r="P12" s="52"/>
      <c r="Q12" s="52"/>
      <c r="R12" s="52"/>
      <c r="S12" s="52"/>
      <c r="T12" s="52"/>
      <c r="U12" s="52"/>
      <c r="V12" s="53"/>
      <c r="W12" s="23" t="s">
        <v>15</v>
      </c>
      <c r="X12" s="55"/>
      <c r="Y12" s="57"/>
      <c r="Z12" s="40"/>
      <c r="AA12" s="50"/>
      <c r="AB12" s="4"/>
      <c r="AC12" s="94"/>
      <c r="AD12" s="94"/>
      <c r="AE12" s="94"/>
      <c r="AF12" s="94"/>
      <c r="AG12" s="94"/>
      <c r="AH12" s="94"/>
    </row>
    <row r="13" spans="1:34" ht="39" customHeight="1">
      <c r="A13" s="66"/>
      <c r="B13" s="69"/>
      <c r="C13" s="71"/>
      <c r="D13" s="71"/>
      <c r="E13" s="71"/>
      <c r="F13" s="71"/>
      <c r="G13" s="73"/>
      <c r="H13" s="73"/>
      <c r="I13" s="73"/>
      <c r="J13" s="73"/>
      <c r="K13" s="73"/>
      <c r="L13" s="73"/>
      <c r="M13" s="73"/>
      <c r="N13" s="73"/>
      <c r="O13" s="52"/>
      <c r="P13" s="52"/>
      <c r="Q13" s="52"/>
      <c r="R13" s="52"/>
      <c r="S13" s="52"/>
      <c r="T13" s="52"/>
      <c r="U13" s="52"/>
      <c r="V13" s="53"/>
      <c r="W13" s="11" t="s">
        <v>11</v>
      </c>
      <c r="X13" s="25">
        <f>COUNTIF(C6:V10,"三千")-COUNTIF(C11:V13,"車交")</f>
        <v>0</v>
      </c>
      <c r="Y13" s="13" t="s">
        <v>9</v>
      </c>
      <c r="Z13" s="21">
        <f>X13*3000</f>
        <v>0</v>
      </c>
      <c r="AA13" s="27" t="s">
        <v>10</v>
      </c>
      <c r="AB13" s="4"/>
      <c r="AC13" s="94"/>
      <c r="AD13" s="94"/>
      <c r="AE13" s="94"/>
      <c r="AF13" s="94"/>
      <c r="AG13" s="94"/>
      <c r="AH13" s="94"/>
    </row>
    <row r="14" spans="1:34" ht="39" customHeight="1">
      <c r="A14" s="80" t="s">
        <v>28</v>
      </c>
      <c r="B14" s="83" t="s">
        <v>16</v>
      </c>
      <c r="C14" s="85"/>
      <c r="D14" s="88"/>
      <c r="E14" s="85"/>
      <c r="F14" s="88"/>
      <c r="G14" s="85"/>
      <c r="H14" s="88"/>
      <c r="I14" s="95"/>
      <c r="J14" s="102"/>
      <c r="K14" s="95"/>
      <c r="L14" s="91"/>
      <c r="M14" s="95"/>
      <c r="N14" s="91"/>
      <c r="O14" s="95"/>
      <c r="P14" s="91"/>
      <c r="Q14" s="95"/>
      <c r="R14" s="91"/>
      <c r="S14" s="95"/>
      <c r="T14" s="91"/>
      <c r="U14" s="95"/>
      <c r="V14" s="98"/>
      <c r="W14" s="11" t="s">
        <v>15</v>
      </c>
      <c r="X14" s="12">
        <f>COUNTIF(C6:V10,"五千")</f>
        <v>0</v>
      </c>
      <c r="Y14" s="13" t="s">
        <v>9</v>
      </c>
      <c r="Z14" s="21">
        <f>X14*5000</f>
        <v>0</v>
      </c>
      <c r="AA14" s="27" t="s">
        <v>10</v>
      </c>
      <c r="AB14" s="4"/>
      <c r="AC14" s="94"/>
      <c r="AD14" s="94"/>
      <c r="AE14" s="94"/>
      <c r="AF14" s="94"/>
      <c r="AG14" s="94"/>
      <c r="AH14" s="94"/>
    </row>
    <row r="15" spans="1:34" ht="39" customHeight="1">
      <c r="A15" s="81"/>
      <c r="B15" s="83"/>
      <c r="C15" s="86"/>
      <c r="D15" s="89"/>
      <c r="E15" s="86"/>
      <c r="F15" s="89"/>
      <c r="G15" s="86"/>
      <c r="H15" s="89"/>
      <c r="I15" s="96"/>
      <c r="J15" s="103"/>
      <c r="K15" s="96"/>
      <c r="L15" s="92"/>
      <c r="M15" s="96"/>
      <c r="N15" s="92"/>
      <c r="O15" s="96"/>
      <c r="P15" s="92"/>
      <c r="Q15" s="96"/>
      <c r="R15" s="92"/>
      <c r="S15" s="96"/>
      <c r="T15" s="92"/>
      <c r="U15" s="96"/>
      <c r="V15" s="99"/>
      <c r="W15" s="11" t="s">
        <v>17</v>
      </c>
      <c r="X15" s="12">
        <f>COUNTIF(C6:V10,"壱萬")</f>
        <v>0</v>
      </c>
      <c r="Y15" s="13" t="s">
        <v>9</v>
      </c>
      <c r="Z15" s="21">
        <f>X15*10000</f>
        <v>0</v>
      </c>
      <c r="AA15" s="27" t="s">
        <v>10</v>
      </c>
      <c r="AB15" s="4"/>
      <c r="AC15" s="94"/>
      <c r="AD15" s="94"/>
      <c r="AE15" s="94"/>
      <c r="AF15" s="94"/>
      <c r="AG15" s="94"/>
      <c r="AH15" s="94"/>
    </row>
    <row r="16" spans="1:34" ht="39" customHeight="1">
      <c r="A16" s="81"/>
      <c r="B16" s="83"/>
      <c r="C16" s="86"/>
      <c r="D16" s="89"/>
      <c r="E16" s="86"/>
      <c r="F16" s="89"/>
      <c r="G16" s="86"/>
      <c r="H16" s="89"/>
      <c r="I16" s="96"/>
      <c r="J16" s="103"/>
      <c r="K16" s="96"/>
      <c r="L16" s="92"/>
      <c r="M16" s="96"/>
      <c r="N16" s="92"/>
      <c r="O16" s="96"/>
      <c r="P16" s="92"/>
      <c r="Q16" s="96"/>
      <c r="R16" s="92"/>
      <c r="S16" s="96"/>
      <c r="T16" s="92"/>
      <c r="U16" s="96"/>
      <c r="V16" s="99"/>
      <c r="W16" s="11" t="s">
        <v>18</v>
      </c>
      <c r="X16" s="12">
        <f>COUNTIF(C6:V10,"参萬")</f>
        <v>0</v>
      </c>
      <c r="Y16" s="13" t="s">
        <v>9</v>
      </c>
      <c r="Z16" s="21">
        <f>X16*30000</f>
        <v>0</v>
      </c>
      <c r="AA16" s="27" t="s">
        <v>10</v>
      </c>
      <c r="AB16" s="4"/>
      <c r="AC16" s="94"/>
      <c r="AD16" s="94"/>
      <c r="AE16" s="94"/>
      <c r="AF16" s="94"/>
      <c r="AG16" s="94"/>
      <c r="AH16" s="94"/>
    </row>
    <row r="17" spans="1:34" ht="39" customHeight="1">
      <c r="A17" s="81"/>
      <c r="B17" s="83"/>
      <c r="C17" s="86"/>
      <c r="D17" s="89"/>
      <c r="E17" s="86"/>
      <c r="F17" s="89"/>
      <c r="G17" s="86"/>
      <c r="H17" s="89"/>
      <c r="I17" s="96"/>
      <c r="J17" s="103"/>
      <c r="K17" s="96"/>
      <c r="L17" s="92"/>
      <c r="M17" s="96"/>
      <c r="N17" s="92"/>
      <c r="O17" s="96"/>
      <c r="P17" s="92"/>
      <c r="Q17" s="96"/>
      <c r="R17" s="92"/>
      <c r="S17" s="96"/>
      <c r="T17" s="92"/>
      <c r="U17" s="96"/>
      <c r="V17" s="99"/>
      <c r="W17" s="11" t="s">
        <v>19</v>
      </c>
      <c r="X17" s="12">
        <f>COUNTIF(C6:V10,"五萬")</f>
        <v>0</v>
      </c>
      <c r="Y17" s="13" t="s">
        <v>9</v>
      </c>
      <c r="Z17" s="21">
        <f>X17*50000</f>
        <v>0</v>
      </c>
      <c r="AA17" s="27" t="s">
        <v>10</v>
      </c>
      <c r="AB17" s="4"/>
      <c r="AC17" s="94"/>
      <c r="AD17" s="94"/>
      <c r="AE17" s="94"/>
      <c r="AF17" s="94"/>
      <c r="AG17" s="94"/>
      <c r="AH17" s="94"/>
    </row>
    <row r="18" spans="1:34" ht="39" customHeight="1">
      <c r="A18" s="81"/>
      <c r="B18" s="83"/>
      <c r="C18" s="86"/>
      <c r="D18" s="89"/>
      <c r="E18" s="86"/>
      <c r="F18" s="89"/>
      <c r="G18" s="86"/>
      <c r="H18" s="89"/>
      <c r="I18" s="96"/>
      <c r="J18" s="103"/>
      <c r="K18" s="96"/>
      <c r="L18" s="92"/>
      <c r="M18" s="96"/>
      <c r="N18" s="92"/>
      <c r="O18" s="96"/>
      <c r="P18" s="92"/>
      <c r="Q18" s="96"/>
      <c r="R18" s="92"/>
      <c r="S18" s="96"/>
      <c r="T18" s="92"/>
      <c r="U18" s="96"/>
      <c r="V18" s="99"/>
      <c r="W18" s="11" t="s">
        <v>20</v>
      </c>
      <c r="X18" s="12">
        <f>COUNTIF(C6:V10,"十萬")</f>
        <v>0</v>
      </c>
      <c r="Y18" s="13" t="s">
        <v>9</v>
      </c>
      <c r="Z18" s="21">
        <f>X18*100000</f>
        <v>0</v>
      </c>
      <c r="AA18" s="27" t="s">
        <v>10</v>
      </c>
      <c r="AB18" s="4"/>
      <c r="AC18" s="94"/>
      <c r="AD18" s="94"/>
      <c r="AE18" s="94"/>
      <c r="AF18" s="94"/>
      <c r="AG18" s="94"/>
      <c r="AH18" s="94"/>
    </row>
    <row r="19" spans="1:34" ht="39" customHeight="1" thickBot="1">
      <c r="A19" s="81"/>
      <c r="B19" s="83"/>
      <c r="C19" s="86"/>
      <c r="D19" s="89"/>
      <c r="E19" s="86"/>
      <c r="F19" s="89"/>
      <c r="G19" s="86"/>
      <c r="H19" s="89"/>
      <c r="I19" s="96"/>
      <c r="J19" s="103"/>
      <c r="K19" s="96"/>
      <c r="L19" s="92"/>
      <c r="M19" s="96"/>
      <c r="N19" s="92"/>
      <c r="O19" s="96"/>
      <c r="P19" s="92"/>
      <c r="Q19" s="96"/>
      <c r="R19" s="92"/>
      <c r="S19" s="96"/>
      <c r="T19" s="92"/>
      <c r="U19" s="96"/>
      <c r="V19" s="99"/>
      <c r="W19" s="14" t="s">
        <v>10</v>
      </c>
      <c r="X19" s="26"/>
      <c r="Y19" s="15" t="s">
        <v>9</v>
      </c>
      <c r="Z19" s="21"/>
      <c r="AA19" s="16" t="s">
        <v>10</v>
      </c>
      <c r="AB19" s="4"/>
      <c r="AC19" s="94"/>
      <c r="AD19" s="94"/>
      <c r="AE19" s="94"/>
      <c r="AF19" s="94"/>
      <c r="AG19" s="94"/>
      <c r="AH19" s="94"/>
    </row>
    <row r="20" spans="1:34" ht="39" customHeight="1" thickTop="1" thickBot="1">
      <c r="A20" s="82"/>
      <c r="B20" s="84"/>
      <c r="C20" s="87"/>
      <c r="D20" s="90"/>
      <c r="E20" s="87"/>
      <c r="F20" s="90"/>
      <c r="G20" s="87"/>
      <c r="H20" s="90"/>
      <c r="I20" s="97"/>
      <c r="J20" s="104"/>
      <c r="K20" s="97"/>
      <c r="L20" s="93"/>
      <c r="M20" s="97"/>
      <c r="N20" s="93"/>
      <c r="O20" s="97"/>
      <c r="P20" s="93"/>
      <c r="Q20" s="97"/>
      <c r="R20" s="93"/>
      <c r="S20" s="97"/>
      <c r="T20" s="93"/>
      <c r="U20" s="97"/>
      <c r="V20" s="100"/>
      <c r="W20" s="17" t="s">
        <v>21</v>
      </c>
      <c r="X20" s="18">
        <f>SUM(X9:X19)</f>
        <v>0</v>
      </c>
      <c r="Y20" s="19" t="s">
        <v>9</v>
      </c>
      <c r="Z20" s="22">
        <f>SUM(Z9:Z19)</f>
        <v>0</v>
      </c>
      <c r="AA20" s="20" t="s">
        <v>10</v>
      </c>
      <c r="AB20" s="4"/>
      <c r="AC20" s="94"/>
      <c r="AD20" s="94"/>
      <c r="AE20" s="94"/>
      <c r="AF20" s="94"/>
      <c r="AG20" s="94"/>
      <c r="AH20" s="94"/>
    </row>
    <row r="21" spans="1:34" ht="7.5" customHeight="1">
      <c r="AC21" s="28"/>
      <c r="AD21" s="28"/>
      <c r="AE21" s="28"/>
      <c r="AF21" s="28"/>
      <c r="AG21" s="28"/>
      <c r="AH21" s="28"/>
    </row>
    <row r="22" spans="1:34">
      <c r="B22" s="101" t="s">
        <v>22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S22" t="s">
        <v>23</v>
      </c>
      <c r="AC22" s="28"/>
      <c r="AD22" s="28"/>
      <c r="AE22" s="28"/>
      <c r="AF22" s="28"/>
      <c r="AG22" s="28"/>
      <c r="AH22" s="28"/>
    </row>
  </sheetData>
  <mergeCells count="77">
    <mergeCell ref="AE1:AH20"/>
    <mergeCell ref="AC1:AD20"/>
    <mergeCell ref="U14:U20"/>
    <mergeCell ref="V14:V20"/>
    <mergeCell ref="B22:N22"/>
    <mergeCell ref="O14:O20"/>
    <mergeCell ref="P14:P20"/>
    <mergeCell ref="Q14:Q20"/>
    <mergeCell ref="R14:R20"/>
    <mergeCell ref="S14:S20"/>
    <mergeCell ref="T14:T20"/>
    <mergeCell ref="I14:I20"/>
    <mergeCell ref="J14:J20"/>
    <mergeCell ref="K14:K20"/>
    <mergeCell ref="L14:L20"/>
    <mergeCell ref="M14:M20"/>
    <mergeCell ref="I11:J13"/>
    <mergeCell ref="K11:L13"/>
    <mergeCell ref="M11:N13"/>
    <mergeCell ref="N14:N20"/>
    <mergeCell ref="F14:F20"/>
    <mergeCell ref="G14:G20"/>
    <mergeCell ref="H14:H20"/>
    <mergeCell ref="A14:A20"/>
    <mergeCell ref="B14:B20"/>
    <mergeCell ref="C14:C20"/>
    <mergeCell ref="D14:D20"/>
    <mergeCell ref="E14:E20"/>
    <mergeCell ref="A6:A10"/>
    <mergeCell ref="B6:B10"/>
    <mergeCell ref="C6:D10"/>
    <mergeCell ref="E6:F10"/>
    <mergeCell ref="G6:H10"/>
    <mergeCell ref="A11:A13"/>
    <mergeCell ref="B11:B13"/>
    <mergeCell ref="C11:D13"/>
    <mergeCell ref="E11:F13"/>
    <mergeCell ref="G11:H13"/>
    <mergeCell ref="Z11:Z12"/>
    <mergeCell ref="AA11:AA12"/>
    <mergeCell ref="S11:T13"/>
    <mergeCell ref="U11:V13"/>
    <mergeCell ref="M6:N10"/>
    <mergeCell ref="O6:P10"/>
    <mergeCell ref="X11:X12"/>
    <mergeCell ref="Y11:Y12"/>
    <mergeCell ref="X7:AA7"/>
    <mergeCell ref="W8:AA8"/>
    <mergeCell ref="X9:X10"/>
    <mergeCell ref="Y9:Y10"/>
    <mergeCell ref="AA9:AA10"/>
    <mergeCell ref="Q11:R13"/>
    <mergeCell ref="O11:P13"/>
    <mergeCell ref="A3:E3"/>
    <mergeCell ref="V3:W3"/>
    <mergeCell ref="X3:Z3"/>
    <mergeCell ref="C5:D5"/>
    <mergeCell ref="E5:F5"/>
    <mergeCell ref="M5:N5"/>
    <mergeCell ref="O5:P5"/>
    <mergeCell ref="Q5:R5"/>
    <mergeCell ref="I5:J5"/>
    <mergeCell ref="K5:L5"/>
    <mergeCell ref="S5:T5"/>
    <mergeCell ref="U5:V5"/>
    <mergeCell ref="X5:AA5"/>
    <mergeCell ref="F1:U1"/>
    <mergeCell ref="X1:Z1"/>
    <mergeCell ref="I6:J10"/>
    <mergeCell ref="K6:L10"/>
    <mergeCell ref="G5:H5"/>
    <mergeCell ref="F2:U3"/>
    <mergeCell ref="Z9:Z10"/>
    <mergeCell ref="Q6:R10"/>
    <mergeCell ref="S6:T10"/>
    <mergeCell ref="U6:V10"/>
    <mergeCell ref="X6:AA6"/>
  </mergeCells>
  <phoneticPr fontId="1"/>
  <conditionalFormatting sqref="Z9:Z20">
    <cfRule type="cellIs" dxfId="0" priority="1" stopIfTrue="1" operator="equal">
      <formula>0</formula>
    </cfRule>
  </conditionalFormatting>
  <dataValidations count="4">
    <dataValidation type="list" allowBlank="1" showInputMessage="1" sqref="X5:AA5" xr:uid="{00000000-0002-0000-0000-000000000000}">
      <formula1>"9:30,11:00,12:30,14:00,15:30,いつでも"</formula1>
    </dataValidation>
    <dataValidation type="list" showInputMessage="1" sqref="S11:T13 C11:P13" xr:uid="{00000000-0002-0000-0000-000001000000}">
      <formula1>"杉,家,心,体,病,車交,木交,商業,事業,身上,家 商,災,厄"</formula1>
    </dataValidation>
    <dataValidation type="list" showInputMessage="1" sqref="Q11:R13 U11:V13" xr:uid="{00000000-0002-0000-0000-000002000000}">
      <formula1>"杉,家,身体,病,車交,木交,商業,事業,身上,家 商,災,厄"</formula1>
    </dataValidation>
    <dataValidation type="list" allowBlank="1" showInputMessage="1" sqref="C6:V10" xr:uid="{00000000-0002-0000-0000-000003000000}">
      <formula1>"三千,五千,壱萬,参萬,五萬,十萬"</formula1>
    </dataValidation>
  </dataValidations>
  <printOptions horizontalCentered="1" verticalCentered="1"/>
  <pageMargins left="0" right="0" top="7.874015748031496E-2" bottom="0" header="0.15748031496062992" footer="0.1574803149606299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佐々木 香菜</cp:lastModifiedBy>
  <cp:lastPrinted>2026-08-21T05:02:57Z</cp:lastPrinted>
  <dcterms:created xsi:type="dcterms:W3CDTF">2017-01-03T02:50:42Z</dcterms:created>
  <dcterms:modified xsi:type="dcterms:W3CDTF">2026-09-17T10:20:49Z</dcterms:modified>
</cp:coreProperties>
</file>